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2\Documents\奥州宇宙遊学館ホームページ・メール\web材料\"/>
    </mc:Choice>
  </mc:AlternateContent>
  <bookViews>
    <workbookView xWindow="0" yWindow="0" windowWidth="9552" windowHeight="351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2" i="1"/>
  <c r="H9" i="1"/>
  <c r="H10" i="1"/>
  <c r="H11" i="1"/>
  <c r="H8" i="1"/>
  <c r="H6" i="1"/>
  <c r="H5" i="1"/>
  <c r="H17" i="1" l="1"/>
</calcChain>
</file>

<file path=xl/sharedStrings.xml><?xml version="1.0" encoding="utf-8"?>
<sst xmlns="http://schemas.openxmlformats.org/spreadsheetml/2006/main" count="41" uniqueCount="37">
  <si>
    <t>入館料</t>
    <rPh sb="0" eb="3">
      <t>ニュウカンリョウ</t>
    </rPh>
    <phoneticPr fontId="1"/>
  </si>
  <si>
    <t>大人</t>
    <rPh sb="0" eb="2">
      <t>オトナ</t>
    </rPh>
    <phoneticPr fontId="1"/>
  </si>
  <si>
    <t>小人</t>
    <rPh sb="0" eb="2">
      <t>コビト</t>
    </rPh>
    <phoneticPr fontId="1"/>
  </si>
  <si>
    <t>大学生～一般</t>
    <rPh sb="0" eb="3">
      <t>ダイガクセイ</t>
    </rPh>
    <rPh sb="4" eb="6">
      <t>イッパン</t>
    </rPh>
    <phoneticPr fontId="1"/>
  </si>
  <si>
    <t>小学生～高校生</t>
    <rPh sb="0" eb="3">
      <t>ショウガクセイ</t>
    </rPh>
    <rPh sb="4" eb="7">
      <t>コウコウセイ</t>
    </rPh>
    <phoneticPr fontId="1"/>
  </si>
  <si>
    <t>幼児</t>
    <rPh sb="0" eb="2">
      <t>ヨウジ</t>
    </rPh>
    <phoneticPr fontId="1"/>
  </si>
  <si>
    <t>無料</t>
    <rPh sb="0" eb="2">
      <t>ムリョウ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</si>
  <si>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</si>
  <si>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</si>
  <si>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シアター上映設備</t>
    <rPh sb="4" eb="6">
      <t>ジョウエイ</t>
    </rPh>
    <rPh sb="6" eb="8">
      <t>セツビ</t>
    </rPh>
    <phoneticPr fontId="1"/>
  </si>
  <si>
    <t>シアター上映技師料</t>
    <rPh sb="4" eb="6">
      <t>ジョウエイ</t>
    </rPh>
    <rPh sb="6" eb="8">
      <t>ギシ</t>
    </rPh>
    <rPh sb="8" eb="9">
      <t>リョウ</t>
    </rPh>
    <phoneticPr fontId="1"/>
  </si>
  <si>
    <t>シアター室利用料</t>
    <rPh sb="4" eb="5">
      <t>シツ</t>
    </rPh>
    <rPh sb="5" eb="8">
      <t>リヨウリョウ</t>
    </rPh>
    <phoneticPr fontId="1"/>
  </si>
  <si>
    <t>定員30名</t>
    <rPh sb="0" eb="2">
      <t>テイイン</t>
    </rPh>
    <rPh sb="4" eb="5">
      <t>メイ</t>
    </rPh>
    <phoneticPr fontId="1"/>
  </si>
  <si>
    <t>番組上映（ほしみるおじさん等）</t>
    <rPh sb="0" eb="2">
      <t>バングミ</t>
    </rPh>
    <rPh sb="2" eb="4">
      <t>ジョウエイ</t>
    </rPh>
    <rPh sb="13" eb="14">
      <t>トウ</t>
    </rPh>
    <phoneticPr fontId="1"/>
  </si>
  <si>
    <t>冷暖房</t>
    <rPh sb="0" eb="3">
      <t>レイダンボウ</t>
    </rPh>
    <phoneticPr fontId="1"/>
  </si>
  <si>
    <t>1時間単位</t>
    <rPh sb="1" eb="3">
      <t>ジカン</t>
    </rPh>
    <rPh sb="3" eb="5">
      <t>タンイ</t>
    </rPh>
    <phoneticPr fontId="1"/>
  </si>
  <si>
    <t>利用料合計</t>
    <rPh sb="0" eb="3">
      <t>リヨウリョウ</t>
    </rPh>
    <rPh sb="3" eb="5">
      <t>ゴウケイ</t>
    </rPh>
    <phoneticPr fontId="1"/>
  </si>
  <si>
    <t>円</t>
    <rPh sb="0" eb="1">
      <t>エン</t>
    </rPh>
    <phoneticPr fontId="1"/>
  </si>
  <si>
    <t>奥州宇宙遊学館　団体・施設利用　使用料計算表</t>
    <rPh sb="0" eb="2">
      <t>オウシュウ</t>
    </rPh>
    <rPh sb="2" eb="4">
      <t>ウチュウ</t>
    </rPh>
    <rPh sb="4" eb="7">
      <t>ユウガクカン</t>
    </rPh>
    <rPh sb="8" eb="10">
      <t>ダンタイ</t>
    </rPh>
    <rPh sb="11" eb="13">
      <t>シセツ</t>
    </rPh>
    <rPh sb="13" eb="15">
      <t>リヨウ</t>
    </rPh>
    <rPh sb="16" eb="18">
      <t>シヨウ</t>
    </rPh>
    <rPh sb="18" eb="19">
      <t>リョウ</t>
    </rPh>
    <rPh sb="19" eb="21">
      <t>ケイサン</t>
    </rPh>
    <rPh sb="21" eb="22">
      <t>ヒョウ</t>
    </rPh>
    <phoneticPr fontId="1"/>
  </si>
  <si>
    <t>定員80名（椅子のみ）
定員50名（机・椅子使用）</t>
    <rPh sb="0" eb="2">
      <t>テイイン</t>
    </rPh>
    <rPh sb="4" eb="5">
      <t>メイ</t>
    </rPh>
    <rPh sb="6" eb="8">
      <t>イス</t>
    </rPh>
    <phoneticPr fontId="1"/>
  </si>
  <si>
    <t>ﾎﾟｰﾀﾌﾞﾙﾌﾟﾛｼﾞｪｸﾀｰ
上映設備</t>
    <rPh sb="17" eb="19">
      <t>ジョウエイ</t>
    </rPh>
    <rPh sb="19" eb="21">
      <t>セツビ</t>
    </rPh>
    <phoneticPr fontId="1"/>
  </si>
  <si>
    <t>一式</t>
    <rPh sb="0" eb="2">
      <t>イッシキ</t>
    </rPh>
    <phoneticPr fontId="1"/>
  </si>
  <si>
    <t>幼児</t>
    <rPh sb="0" eb="2">
      <t>ヨウジ</t>
    </rPh>
    <phoneticPr fontId="1"/>
  </si>
  <si>
    <t>館内見学
＊団体割引あり
（15名以上半額）</t>
    <rPh sb="0" eb="2">
      <t>カンナイ</t>
    </rPh>
    <rPh sb="2" eb="4">
      <t>ケンガク</t>
    </rPh>
    <rPh sb="19" eb="21">
      <t>ハンガク</t>
    </rPh>
    <phoneticPr fontId="1"/>
  </si>
  <si>
    <t>＊技師料は
減免なし</t>
    <rPh sb="1" eb="3">
      <t>ギシ</t>
    </rPh>
    <rPh sb="3" eb="4">
      <t>リョウ</t>
    </rPh>
    <rPh sb="6" eb="8">
      <t>ゲンメン</t>
    </rPh>
    <phoneticPr fontId="1"/>
  </si>
  <si>
    <t>セミナー室利用料</t>
    <rPh sb="4" eb="5">
      <t>シツ</t>
    </rPh>
    <rPh sb="5" eb="8">
      <t>リヨウリョウ</t>
    </rPh>
    <phoneticPr fontId="1"/>
  </si>
  <si>
    <r>
      <t>団体割引
減免</t>
    </r>
    <r>
      <rPr>
        <sz val="9"/>
        <color theme="1"/>
        <rFont val="ＭＳ Ｐゴシック"/>
        <family val="3"/>
        <charset val="128"/>
        <scheme val="minor"/>
      </rPr>
      <t>（★）</t>
    </r>
    <rPh sb="0" eb="2">
      <t>ダンタイ</t>
    </rPh>
    <rPh sb="2" eb="4">
      <t>ワリビキ</t>
    </rPh>
    <rPh sb="5" eb="7">
      <t>ゲンメン</t>
    </rPh>
    <phoneticPr fontId="1"/>
  </si>
  <si>
    <t>★減免にあてはまる場合、減免許可申請を出していただくことで、半額減免もしくは全額減免が適用されます</t>
    <rPh sb="1" eb="3">
      <t>ゲンメン</t>
    </rPh>
    <rPh sb="9" eb="11">
      <t>バアイ</t>
    </rPh>
    <rPh sb="12" eb="14">
      <t>ゲンメン</t>
    </rPh>
    <rPh sb="14" eb="16">
      <t>キョカ</t>
    </rPh>
    <rPh sb="16" eb="18">
      <t>シンセイ</t>
    </rPh>
    <rPh sb="19" eb="20">
      <t>ダ</t>
    </rPh>
    <rPh sb="30" eb="32">
      <t>ハンガク</t>
    </rPh>
    <rPh sb="32" eb="34">
      <t>ゲンメン</t>
    </rPh>
    <rPh sb="38" eb="40">
      <t>ゼンガク</t>
    </rPh>
    <rPh sb="40" eb="42">
      <t>ゲンメン</t>
    </rPh>
    <rPh sb="43" eb="45">
      <t>テキヨウ</t>
    </rPh>
    <phoneticPr fontId="1"/>
  </si>
  <si>
    <t>半額減免</t>
    <rPh sb="0" eb="2">
      <t>ハンガク</t>
    </rPh>
    <rPh sb="2" eb="4">
      <t>ゲンメン</t>
    </rPh>
    <phoneticPr fontId="1"/>
  </si>
  <si>
    <t>全額減免</t>
    <rPh sb="0" eb="2">
      <t>ゼンガク</t>
    </rPh>
    <rPh sb="2" eb="4">
      <t>ゲンメン</t>
    </rPh>
    <phoneticPr fontId="1"/>
  </si>
  <si>
    <t>団体割引</t>
    <rPh sb="0" eb="2">
      <t>ダンタイ</t>
    </rPh>
    <rPh sb="2" eb="4">
      <t>ワリビキ</t>
    </rPh>
    <phoneticPr fontId="1"/>
  </si>
  <si>
    <t>人数・時間
上映回数</t>
    <rPh sb="0" eb="2">
      <t>ニンズウ</t>
    </rPh>
    <rPh sb="3" eb="5">
      <t>ジカン</t>
    </rPh>
    <rPh sb="6" eb="8">
      <t>ジョウエイ</t>
    </rPh>
    <rPh sb="8" eb="10">
      <t>カイスウ</t>
    </rPh>
    <phoneticPr fontId="1"/>
  </si>
  <si>
    <t>人数・回数に限らず
半日使用で800円</t>
    <rPh sb="0" eb="2">
      <t>ニンズウ</t>
    </rPh>
    <rPh sb="3" eb="5">
      <t>カイスウ</t>
    </rPh>
    <rPh sb="6" eb="7">
      <t>カギ</t>
    </rPh>
    <rPh sb="10" eb="12">
      <t>ハンニチ</t>
    </rPh>
    <rPh sb="12" eb="14">
      <t>シヨウ</t>
    </rPh>
    <rPh sb="18" eb="19">
      <t>エン</t>
    </rPh>
    <phoneticPr fontId="1"/>
  </si>
  <si>
    <t>人数・回数に限らず
半日使用で1500円</t>
    <rPh sb="0" eb="2">
      <t>ニンズウ</t>
    </rPh>
    <rPh sb="3" eb="5">
      <t>カイスウ</t>
    </rPh>
    <rPh sb="6" eb="7">
      <t>カギ</t>
    </rPh>
    <rPh sb="10" eb="12">
      <t>ハンニチ</t>
    </rPh>
    <rPh sb="12" eb="14">
      <t>シヨウ</t>
    </rPh>
    <rPh sb="19" eb="20">
      <t>エン</t>
    </rPh>
    <phoneticPr fontId="1"/>
  </si>
  <si>
    <t>★利用状況により料金は異なってくることもございますので、あくまで目安としてお使いください</t>
    <rPh sb="1" eb="3">
      <t>リヨウ</t>
    </rPh>
    <rPh sb="3" eb="5">
      <t>ジョウキョウ</t>
    </rPh>
    <rPh sb="8" eb="10">
      <t>リョウキン</t>
    </rPh>
    <rPh sb="11" eb="12">
      <t>コト</t>
    </rPh>
    <rPh sb="32" eb="34">
      <t>メヤス</t>
    </rPh>
    <rPh sb="38" eb="39">
      <t>ツカ</t>
    </rPh>
    <phoneticPr fontId="1"/>
  </si>
  <si>
    <r>
      <t xml:space="preserve">4次元ﾃﾞｼﾞﾀﾙ宇宙ｼｱﾀｰ上映
</t>
    </r>
    <r>
      <rPr>
        <sz val="9"/>
        <color theme="1"/>
        <rFont val="ＭＳ Ｐゴシック"/>
        <family val="3"/>
        <charset val="128"/>
        <scheme val="minor"/>
      </rPr>
      <t>（1回上映であれば一式3,500円）</t>
    </r>
    <rPh sb="1" eb="3">
      <t>ジゲン</t>
    </rPh>
    <rPh sb="9" eb="11">
      <t>ウチュウ</t>
    </rPh>
    <rPh sb="15" eb="17">
      <t>ジョウエイ</t>
    </rPh>
    <rPh sb="20" eb="21">
      <t>カイ</t>
    </rPh>
    <rPh sb="21" eb="23">
      <t>ジョウエイ</t>
    </rPh>
    <rPh sb="27" eb="29">
      <t>イッシキ</t>
    </rPh>
    <rPh sb="34" eb="35">
      <t>エン</t>
    </rPh>
    <phoneticPr fontId="1"/>
  </si>
  <si>
    <r>
      <t xml:space="preserve">セミナー室
</t>
    </r>
    <r>
      <rPr>
        <sz val="10"/>
        <color theme="1"/>
        <rFont val="ＭＳ Ｐゴシック"/>
        <family val="3"/>
        <charset val="128"/>
        <scheme val="minor"/>
      </rPr>
      <t>（講演会・ワークショップ・
館内昼食場所等の利用）</t>
    </r>
    <rPh sb="4" eb="5">
      <t>シツ</t>
    </rPh>
    <rPh sb="28" eb="30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</si>
</sst>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77" fontId="0" fillId="0" borderId="4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9" xfId="0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176" fontId="4" fillId="0" borderId="11" xfId="0" applyNumberFormat="1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176" fontId="0" fillId="0" borderId="7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tif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457808</xdr:colOff>
      <xdr:row>0</xdr:row>
      <xdr:rowOff>114300</xdr:rowOff>
    </xdr:from>
    <xdr:to>
      <xdr:col>7</xdr:col>
      <xdr:colOff>383539</xdr:colOff>
      <xdr:row>2</xdr:row>
      <xdr:rowOff>297179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7268" y="114300"/>
          <a:ext cx="840131" cy="792479"/>
        </a:xfrm>
        <a:prstGeom prst="rect">
          <a:avLst/>
        </a:prstGeom>
      </xdr:spPr>
    </xdr:pic>
    <xdr:clientData/>
  </xdr:twoCellAnchor>
  <xdr:twoCellAnchor editAs="oneCell">
    <xdr:from>
      <xdr:col>2</xdr:col>
      <xdr:colOff>121920</xdr:colOff>
      <xdr:row>8</xdr:row>
      <xdr:rowOff>42343</xdr:rowOff>
    </xdr:from>
    <xdr:to>
      <xdr:col>2</xdr:col>
      <xdr:colOff>468508</xdr:colOff>
      <xdr:row>8</xdr:row>
      <xdr:rowOff>350521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5220" y="2976043"/>
          <a:ext cx="346588" cy="308178"/>
        </a:xfrm>
        <a:prstGeom prst="rect">
          <a:avLst/>
        </a:prstGeom>
      </xdr:spPr>
    </xdr:pic>
    <xdr:clientData/>
  </xdr:twoCellAnchor>
  <xdr:twoCellAnchor editAs="oneCell">
    <xdr:from>
      <xdr:col>2</xdr:col>
      <xdr:colOff>137160</xdr:colOff>
      <xdr:row>7</xdr:row>
      <xdr:rowOff>15240</xdr:rowOff>
    </xdr:from>
    <xdr:to>
      <xdr:col>2</xdr:col>
      <xdr:colOff>476733</xdr:colOff>
      <xdr:row>7</xdr:row>
      <xdr:rowOff>354813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0460" y="2545080"/>
          <a:ext cx="339573" cy="339573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9</xdr:row>
      <xdr:rowOff>48442</xdr:rowOff>
    </xdr:from>
    <xdr:to>
      <xdr:col>2</xdr:col>
      <xdr:colOff>468879</xdr:colOff>
      <xdr:row>9</xdr:row>
      <xdr:rowOff>381365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4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2360" y="3386002"/>
          <a:ext cx="369819" cy="332923"/>
        </a:xfrm>
        <a:prstGeom prst="rect">
          <a:avLst/>
        </a:prstGeom>
      </xdr:spPr>
    </xdr:pic>
    <xdr:clientData/>
  </xdr:twoCellAnchor>
  <xdr:twoCellAnchor editAs="oneCell">
    <xdr:from>
      <xdr:col>2</xdr:col>
      <xdr:colOff>167639</xdr:colOff>
      <xdr:row>10</xdr:row>
      <xdr:rowOff>42438</xdr:rowOff>
    </xdr:from>
    <xdr:to>
      <xdr:col>2</xdr:col>
      <xdr:colOff>434340</xdr:colOff>
      <xdr:row>10</xdr:row>
      <xdr:rowOff>385087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5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0939" y="3783858"/>
          <a:ext cx="266701" cy="342649"/>
        </a:xfrm>
        <a:prstGeom prst="rect">
          <a:avLst/>
        </a:prstGeom>
      </xdr:spPr>
    </xdr:pic>
    <xdr:clientData/>
  </xdr:twoCellAnchor>
  <xdr:twoCellAnchor editAs="oneCell">
    <xdr:from>
      <xdr:col>2</xdr:col>
      <xdr:colOff>88415</xdr:colOff>
      <xdr:row>11</xdr:row>
      <xdr:rowOff>45720</xdr:rowOff>
    </xdr:from>
    <xdr:to>
      <xdr:col>2</xdr:col>
      <xdr:colOff>461259</xdr:colOff>
      <xdr:row>11</xdr:row>
      <xdr:rowOff>381366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6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715" y="4191000"/>
          <a:ext cx="372844" cy="335646"/>
        </a:xfrm>
        <a:prstGeom prst="rect">
          <a:avLst/>
        </a:prstGeom>
      </xdr:spPr>
    </xdr:pic>
    <xdr:clientData/>
  </xdr:twoCellAnchor>
  <xdr:twoCellAnchor editAs="oneCell">
    <xdr:from>
      <xdr:col>2</xdr:col>
      <xdr:colOff>60960</xdr:colOff>
      <xdr:row>12</xdr:row>
      <xdr:rowOff>36334</xdr:rowOff>
    </xdr:from>
    <xdr:to>
      <xdr:col>2</xdr:col>
      <xdr:colOff>551385</xdr:colOff>
      <xdr:row>12</xdr:row>
      <xdr:rowOff>392913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7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4260" y="4585474"/>
          <a:ext cx="490425" cy="356579"/>
        </a:xfrm>
        <a:prstGeom prst="rect">
          <a:avLst/>
        </a:prstGeom>
      </xdr:spPr>
    </xdr:pic>
    <xdr:clientData/>
  </xdr:twoCellAnchor>
  <xdr:twoCellAnchor editAs="oneCell">
    <xdr:from>
      <xdr:col>2</xdr:col>
      <xdr:colOff>144226</xdr:colOff>
      <xdr:row>13</xdr:row>
      <xdr:rowOff>60959</xdr:rowOff>
    </xdr:from>
    <xdr:to>
      <xdr:col>2</xdr:col>
      <xdr:colOff>457565</xdr:colOff>
      <xdr:row>13</xdr:row>
      <xdr:rowOff>339572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8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7526" y="5013959"/>
          <a:ext cx="313339" cy="278613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14</xdr:row>
      <xdr:rowOff>83820</xdr:rowOff>
    </xdr:from>
    <xdr:to>
      <xdr:col>2</xdr:col>
      <xdr:colOff>415773</xdr:colOff>
      <xdr:row>14</xdr:row>
      <xdr:rowOff>347193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9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5440680"/>
          <a:ext cx="263373" cy="263373"/>
        </a:xfrm>
        <a:prstGeom prst="rect">
          <a:avLst/>
        </a:prstGeom>
      </xdr:spPr>
    </xdr:pic>
    <xdr:clientData/>
  </xdr:twoCellAnchor>
  <xdr:twoCellAnchor editAs="oneCell">
    <xdr:from>
      <xdr:col>3</xdr:col>
      <xdr:colOff>425231</xdr:colOff>
      <xdr:row>8</xdr:row>
      <xdr:rowOff>365760</xdr:rowOff>
    </xdr:from>
    <xdr:to>
      <xdr:col>3</xdr:col>
      <xdr:colOff>1139672</xdr:colOff>
      <xdr:row>10</xdr:row>
      <xdr:rowOff>93353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0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8131" y="3299460"/>
          <a:ext cx="714441" cy="535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5" sqref="B5:B7"/>
    </sheetView>
  </sheetViews>
  <sheetFormatPr defaultRowHeight="13.2" x14ac:dyDescent="0.2"/>
  <cols>
    <col min="1" max="1" width="29.21875" style="1" customWidth="1"/>
    <col min="2" max="2" width="22.44140625" style="1" customWidth="1"/>
    <col min="3" max="3" width="8.88671875" style="1"/>
    <col min="4" max="4" width="22.44140625" style="1" customWidth="1"/>
    <col min="5" max="5" width="8.88671875" style="1"/>
    <col min="6" max="6" width="11.77734375" style="1" customWidth="1"/>
    <col min="7" max="7" width="13.33203125" style="1" customWidth="1"/>
    <col min="8" max="8" width="11.77734375" style="1" customWidth="1"/>
    <col min="9" max="9" width="17.88671875" customWidth="1"/>
  </cols>
  <sheetData>
    <row r="1" spans="1:10" ht="24" customHeight="1" x14ac:dyDescent="0.2"/>
    <row r="2" spans="1:10" ht="24" customHeight="1" x14ac:dyDescent="0.2">
      <c r="A2" s="42" t="s">
        <v>18</v>
      </c>
      <c r="B2" s="43"/>
      <c r="C2" s="43"/>
      <c r="D2" s="43"/>
      <c r="E2" s="43"/>
      <c r="F2" s="43"/>
      <c r="G2" s="43"/>
      <c r="H2" s="43"/>
    </row>
    <row r="3" spans="1:10" ht="24" customHeight="1" x14ac:dyDescent="0.2">
      <c r="A3" s="52" t="s">
        <v>34</v>
      </c>
      <c r="B3" s="51"/>
      <c r="C3" s="51"/>
      <c r="D3" s="51"/>
      <c r="E3" s="51"/>
      <c r="F3" s="51"/>
    </row>
    <row r="4" spans="1:10" ht="31.95" customHeight="1" thickBot="1" x14ac:dyDescent="0.25">
      <c r="A4" s="6"/>
      <c r="B4" s="6"/>
      <c r="C4" s="6"/>
      <c r="D4" s="6"/>
      <c r="E4" s="7" t="s">
        <v>7</v>
      </c>
      <c r="F4" s="9" t="s">
        <v>31</v>
      </c>
      <c r="G4" s="9" t="s">
        <v>26</v>
      </c>
      <c r="H4" s="8" t="s">
        <v>8</v>
      </c>
      <c r="J4" t="s">
        <v>30</v>
      </c>
    </row>
    <row r="5" spans="1:10" ht="31.95" customHeight="1" thickTop="1" x14ac:dyDescent="0.2">
      <c r="A5" s="15"/>
      <c r="B5" s="49" t="s">
        <v>23</v>
      </c>
      <c r="C5" s="5" t="s">
        <v>1</v>
      </c>
      <c r="D5" s="5" t="s">
        <v>3</v>
      </c>
      <c r="E5" s="27">
        <v>200</v>
      </c>
      <c r="F5" s="19"/>
      <c r="G5" s="12"/>
      <c r="H5" s="24">
        <f>IF(G5="団体割引",E5*F5/2,IF(G5="半額減免",E5*F5/2,IF(G5="全額減免",0,E5*F5)))</f>
        <v>0</v>
      </c>
      <c r="J5" t="s">
        <v>28</v>
      </c>
    </row>
    <row r="6" spans="1:10" ht="31.95" customHeight="1" x14ac:dyDescent="0.2">
      <c r="A6" s="13" t="s">
        <v>0</v>
      </c>
      <c r="B6" s="46"/>
      <c r="C6" s="4" t="s">
        <v>2</v>
      </c>
      <c r="D6" s="4" t="s">
        <v>4</v>
      </c>
      <c r="E6" s="28">
        <v>100</v>
      </c>
      <c r="F6" s="20"/>
      <c r="G6" s="12"/>
      <c r="H6" s="24">
        <f>IF(G6="団体割引",E6*F6/2,IF(G6="半額減免",E6*F6/2,IF(G6="全額減免",0,E6*F6)))</f>
        <v>0</v>
      </c>
      <c r="J6" t="s">
        <v>29</v>
      </c>
    </row>
    <row r="7" spans="1:10" ht="31.95" customHeight="1" thickBot="1" x14ac:dyDescent="0.25">
      <c r="A7" s="14"/>
      <c r="B7" s="47"/>
      <c r="C7" s="10" t="s">
        <v>5</v>
      </c>
      <c r="D7" s="10" t="s">
        <v>22</v>
      </c>
      <c r="E7" s="29" t="s">
        <v>6</v>
      </c>
      <c r="F7" s="21"/>
      <c r="G7" s="23">
        <v>0</v>
      </c>
      <c r="H7" s="23">
        <v>0</v>
      </c>
      <c r="J7" s="31"/>
    </row>
    <row r="8" spans="1:10" ht="31.95" customHeight="1" x14ac:dyDescent="0.2">
      <c r="A8" s="50" t="s">
        <v>35</v>
      </c>
      <c r="B8" s="5" t="s">
        <v>11</v>
      </c>
      <c r="C8" s="5"/>
      <c r="D8" s="5" t="s">
        <v>12</v>
      </c>
      <c r="E8" s="27">
        <v>800</v>
      </c>
      <c r="F8" s="34"/>
      <c r="G8" s="5"/>
      <c r="H8" s="24">
        <f>IF(G8="半額減免",E8/2,IF(G8="全額減免",0,IF(ISBLANK(F8),0,800)))</f>
        <v>0</v>
      </c>
      <c r="I8" s="33" t="s">
        <v>32</v>
      </c>
    </row>
    <row r="9" spans="1:10" ht="31.95" customHeight="1" x14ac:dyDescent="0.2">
      <c r="A9" s="46"/>
      <c r="B9" s="4" t="s">
        <v>9</v>
      </c>
      <c r="C9" s="4"/>
      <c r="D9" s="4" t="s">
        <v>21</v>
      </c>
      <c r="E9" s="28">
        <v>2000</v>
      </c>
      <c r="F9" s="20"/>
      <c r="G9" s="16"/>
      <c r="H9" s="24">
        <f>IF(G9="団体割引",E9*F9/2,IF(G9="半額減免",E9*F9/2,IF(G9="全額減免",0,E9*F9)))</f>
        <v>0</v>
      </c>
    </row>
    <row r="10" spans="1:10" ht="31.95" customHeight="1" thickBot="1" x14ac:dyDescent="0.25">
      <c r="A10" s="47"/>
      <c r="B10" s="10" t="s">
        <v>10</v>
      </c>
      <c r="C10" s="10"/>
      <c r="D10" s="14"/>
      <c r="E10" s="29">
        <v>700</v>
      </c>
      <c r="F10" s="21"/>
      <c r="G10" s="18" t="s">
        <v>24</v>
      </c>
      <c r="H10" s="32">
        <f>E10*F10</f>
        <v>0</v>
      </c>
    </row>
    <row r="11" spans="1:10" ht="31.95" customHeight="1" thickBot="1" x14ac:dyDescent="0.25">
      <c r="A11" s="11" t="s">
        <v>13</v>
      </c>
      <c r="B11" s="11" t="s">
        <v>11</v>
      </c>
      <c r="C11" s="11"/>
      <c r="D11" s="11" t="s">
        <v>12</v>
      </c>
      <c r="E11" s="30">
        <v>800</v>
      </c>
      <c r="F11" s="22"/>
      <c r="G11" s="11"/>
      <c r="H11" s="26">
        <f>IF(G11="半額減免",E11/2,IF(G11="全額減免",0,IF(ISBLANK(F11),0,800)))</f>
        <v>0</v>
      </c>
      <c r="I11" s="33" t="s">
        <v>32</v>
      </c>
    </row>
    <row r="12" spans="1:10" ht="31.95" customHeight="1" x14ac:dyDescent="0.2">
      <c r="A12" s="50" t="s">
        <v>36</v>
      </c>
      <c r="B12" s="39" t="s">
        <v>25</v>
      </c>
      <c r="C12" s="5"/>
      <c r="D12" s="48" t="s">
        <v>19</v>
      </c>
      <c r="E12" s="44">
        <v>1500</v>
      </c>
      <c r="F12" s="37"/>
      <c r="G12" s="39"/>
      <c r="H12" s="40">
        <f>IF(G12="半額減免",E12/2,IF(G12="全額減免",0,IF(ISBLANK(F12),0,1500)))</f>
        <v>0</v>
      </c>
      <c r="I12" s="35" t="s">
        <v>33</v>
      </c>
    </row>
    <row r="13" spans="1:10" ht="31.95" customHeight="1" x14ac:dyDescent="0.2">
      <c r="A13" s="46"/>
      <c r="B13" s="38"/>
      <c r="C13" s="4"/>
      <c r="D13" s="38"/>
      <c r="E13" s="45"/>
      <c r="F13" s="38"/>
      <c r="G13" s="38"/>
      <c r="H13" s="41"/>
      <c r="I13" s="36"/>
    </row>
    <row r="14" spans="1:10" ht="31.95" customHeight="1" x14ac:dyDescent="0.2">
      <c r="A14" s="46"/>
      <c r="B14" s="12" t="s">
        <v>20</v>
      </c>
      <c r="C14" s="4"/>
      <c r="D14" s="5" t="s">
        <v>21</v>
      </c>
      <c r="E14" s="27">
        <v>500</v>
      </c>
      <c r="F14" s="20"/>
      <c r="G14" s="16"/>
      <c r="H14" s="25">
        <f>IF(G14="半額減免",E14/2,IF(G14="全額減免",0,IF(ISBLANK(F14),0,500)))</f>
        <v>0</v>
      </c>
    </row>
    <row r="15" spans="1:10" ht="31.95" customHeight="1" x14ac:dyDescent="0.2">
      <c r="A15" s="38"/>
      <c r="B15" s="4" t="s">
        <v>14</v>
      </c>
      <c r="C15" s="4"/>
      <c r="D15" s="4" t="s">
        <v>15</v>
      </c>
      <c r="E15" s="28">
        <v>100</v>
      </c>
      <c r="F15" s="19"/>
      <c r="G15" s="16"/>
      <c r="H15" s="24">
        <f>IF(G15="団体割引",E15*F15/2,IF(G15="半額減免",E15*F15/2,IF(G15="全額減免",0,E15*F15)))</f>
        <v>0</v>
      </c>
    </row>
    <row r="16" spans="1:10" ht="31.95" customHeight="1" x14ac:dyDescent="0.2">
      <c r="A16" s="17" t="s">
        <v>27</v>
      </c>
    </row>
    <row r="17" spans="7:9" ht="31.95" customHeight="1" x14ac:dyDescent="0.2">
      <c r="G17" s="2" t="s">
        <v>16</v>
      </c>
      <c r="H17" s="3">
        <f>SUM(H5:H15)</f>
        <v>0</v>
      </c>
      <c r="I17" t="s">
        <v>17</v>
      </c>
    </row>
  </sheetData>
  <mergeCells count="12">
    <mergeCell ref="I12:I13"/>
    <mergeCell ref="F12:F13"/>
    <mergeCell ref="G12:G13"/>
    <mergeCell ref="H12:H13"/>
    <mergeCell ref="A2:H2"/>
    <mergeCell ref="E12:E13"/>
    <mergeCell ref="A8:A10"/>
    <mergeCell ref="D12:D13"/>
    <mergeCell ref="B12:B13"/>
    <mergeCell ref="B5:B7"/>
    <mergeCell ref="A12:A15"/>
    <mergeCell ref="A3:F3"/>
  </mergeCells>
  <phoneticPr fontId="1"/>
  <dataValidations count="2">
    <dataValidation type="list" allowBlank="1" showInputMessage="1" showErrorMessage="1" sqref="G5:G6">
      <formula1>$J$4:$J$6</formula1>
    </dataValidation>
    <dataValidation type="list" allowBlank="1" showInputMessage="1" showErrorMessage="1" sqref="G8:G9 G11:G12 G14:G15">
      <formula1>$J$5:$J$6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PC12</cp:lastModifiedBy>
  <cp:lastPrinted>2018-08-02T00:08:47Z</cp:lastPrinted>
  <dcterms:created xsi:type="dcterms:W3CDTF">2017-03-23T00:03:49Z</dcterms:created>
  <dcterms:modified xsi:type="dcterms:W3CDTF">2018-08-02T00:12:39Z</dcterms:modified>
</cp:coreProperties>
</file>